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Расчет(обосн) субсид" sheetId="1" r:id="rId1"/>
  </sheets>
  <definedNames>
    <definedName name="_xlnm.Print_Area" localSheetId="0">'Расчет(обосн) субсид'!$A$1:$J$84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<sst xmlns="http://schemas.openxmlformats.org/spreadsheetml/2006/main" count="148" uniqueCount="96">
  <si>
    <t>Обоснования (расчеты) плановых сметных показателей                                                                                                                                                                         государственного (муниципального) учреждения</t>
  </si>
  <si>
    <t xml:space="preserve">на 2024 год </t>
  </si>
  <si>
    <t>от "23" сентября 2024 г.</t>
  </si>
  <si>
    <t>Коды</t>
  </si>
  <si>
    <t>Главный распорядитель                                (ИНН)</t>
  </si>
  <si>
    <t>МИНИСТЕРСТВО ОБРАЗОВАНИЯ И НАУКИ ДОНЕЦКОЙ НАРОДНОЙ РЕСПУБЛИКИ (9308011481)</t>
  </si>
  <si>
    <t>по Сводному реестру</t>
  </si>
  <si>
    <t>Распорядитель                                     (ИНН)</t>
  </si>
  <si>
    <t>ГОСУДАРСТВЕННОЕ БЮДЖЕТНОЕ ОБЩЕОБРАЗОВАТЕЛЬНОЕ УЧРЕЖДЕНИЕ "КУТЕЙНИКОВСКАЯ ШКОЛА АМВРОСИЕВСКОГО МУНИЦИПАЛЬНОГО ОКРУГА" (9304012004)</t>
  </si>
  <si>
    <t>212LZ573</t>
  </si>
  <si>
    <t>Получатель (ИНН)</t>
  </si>
  <si>
    <t>Наименование бюджета</t>
  </si>
  <si>
    <t>БЮДЖЕТ ДОНЕЦКОЙ НАРОДНОЙ РЕСПУБЛИКИ</t>
  </si>
  <si>
    <t>Единица измерения</t>
  </si>
  <si>
    <t>руб.</t>
  </si>
  <si>
    <t>по ОКЕИ</t>
  </si>
  <si>
    <t>383</t>
  </si>
  <si>
    <t>Вид документа</t>
  </si>
  <si>
    <t>основной документ</t>
  </si>
  <si>
    <t>01</t>
  </si>
  <si>
    <t>(основной документ -код 01; изменения к документу - код 02)</t>
  </si>
  <si>
    <t>N п/п</t>
  </si>
  <si>
    <t>ИТОГО</t>
  </si>
  <si>
    <t>Сумма, руб.</t>
  </si>
  <si>
    <t>1</t>
  </si>
  <si>
    <t>Расходы</t>
  </si>
  <si>
    <t>Раздел I. Расчет фонда оплаты труда (на очередной финансовый год) и расчет страховых взносов в государственные внебюджетные фонды</t>
  </si>
  <si>
    <t>1.Обоснования (расчеты) фонда оплаты труда на 2024 год (на очередной финансовый год) (КВР 111 КОСГУ 211)  Ежемесячное денежное вознаграждение советникам директоров по воспитанию и взаимодействию с детскими общественными объединениями</t>
  </si>
  <si>
    <t>Наименование должности</t>
  </si>
  <si>
    <t>Категория должностей</t>
  </si>
  <si>
    <t>Код строки</t>
  </si>
  <si>
    <t>Установленная численность советников, чел.</t>
  </si>
  <si>
    <t xml:space="preserve">Выплата на 1 человека 5000,00 рублей </t>
  </si>
  <si>
    <t>Общая сумма</t>
  </si>
  <si>
    <t>Сентябрь</t>
  </si>
  <si>
    <t>Октябрь</t>
  </si>
  <si>
    <t>Ноябрь</t>
  </si>
  <si>
    <t>Декабрь</t>
  </si>
  <si>
    <t>Советник директора</t>
  </si>
  <si>
    <t>001</t>
  </si>
  <si>
    <t>Итого</t>
  </si>
  <si>
    <t>Х</t>
  </si>
  <si>
    <t>2. Обоснования (расчеты) расходов на оплату труда на 2024 год (на очередной финансовый год) (КВР 111, КОСГУ 211)   Ежемесячное денежное вознаграждение за классное руководство (кураторство) педагогическим работникам</t>
  </si>
  <si>
    <t>Установленная численность классных руководителей, чел.</t>
  </si>
  <si>
    <t>Выплата на 1 человека 10000,00 рублей</t>
  </si>
  <si>
    <t>Общая сумма 
( Июнь-Декабрь 2024)</t>
  </si>
  <si>
    <t>Июнь-август
(фактически начисленная)</t>
  </si>
  <si>
    <t>Учитель</t>
  </si>
  <si>
    <t>Классный руководитель</t>
  </si>
  <si>
    <t>,,,</t>
  </si>
  <si>
    <t>002</t>
  </si>
  <si>
    <t>003</t>
  </si>
  <si>
    <t>3.Расчет страховых взносов в государственные внебюджетные фонды (КВР 119 КОСГУ 213)</t>
  </si>
  <si>
    <t>Наименование показателя</t>
  </si>
  <si>
    <t>Размер базы для начисления страховых взносов на 2024 год (на очередной финансовый год)</t>
  </si>
  <si>
    <t>Сумма взноса на 2024 год (на очередной финансовый год)</t>
  </si>
  <si>
    <t>Страховые взносы в Пенсионный фонд Российской Федерации, всего</t>
  </si>
  <si>
    <t>- 30,2% (советники)</t>
  </si>
  <si>
    <t>- 30,2% (классные руководители)</t>
  </si>
  <si>
    <t>Раздел II. Обоснования (расчеты) плановых сметных показателей бюджетных учреждений на закупку товаров, работ, услуг и прочих расходов</t>
  </si>
  <si>
    <t>4. Обоснования (расчеты) прочих закупок товаров, работ и услуг (КВР 244)</t>
  </si>
  <si>
    <t>Наименование товаров, работ и услуг</t>
  </si>
  <si>
    <t>Код вида расходов</t>
  </si>
  <si>
    <t>КОСГУ</t>
  </si>
  <si>
    <t>ед. изм.</t>
  </si>
  <si>
    <t>Количество</t>
  </si>
  <si>
    <t>Цена за единицу</t>
  </si>
  <si>
    <t>Сумма, руб</t>
  </si>
  <si>
    <t>Дополнительная информация</t>
  </si>
  <si>
    <t>Прочие работы, услуги</t>
  </si>
  <si>
    <t>х</t>
  </si>
  <si>
    <t xml:space="preserve"> - расходы на обеспечение охраной, в том числе вооруженной</t>
  </si>
  <si>
    <t>усл</t>
  </si>
  <si>
    <t>за 4 месяцев</t>
  </si>
  <si>
    <t>Численность детей, чел</t>
  </si>
  <si>
    <t>Количество детодни, дет/дн</t>
  </si>
  <si>
    <t>Стоимость 1 завтрака, руб</t>
  </si>
  <si>
    <t>Увеличение стоимости продуктов питанияя</t>
  </si>
  <si>
    <t>за 4 месяца</t>
  </si>
  <si>
    <t>1-4 класс</t>
  </si>
  <si>
    <t>Модернизация школьных систем</t>
  </si>
  <si>
    <t>Раздел III. СПРАВОЧНО: сведения о показателях, используемых при расчете потребности сметных показателей</t>
  </si>
  <si>
    <t xml:space="preserve"> </t>
  </si>
  <si>
    <t>код строки</t>
  </si>
  <si>
    <t>на 2024 год (на очередной финансовый год)</t>
  </si>
  <si>
    <t>Количество месяцев</t>
  </si>
  <si>
    <t>4-7 месяцев</t>
  </si>
  <si>
    <r>
      <rPr>
        <sz val="14"/>
        <rFont val="Times New Roman"/>
        <charset val="204"/>
      </rPr>
      <t xml:space="preserve">Директор              </t>
    </r>
    <r>
      <rPr>
        <sz val="10"/>
        <rFont val="Times New Roman"/>
        <charset val="204"/>
      </rPr>
      <t xml:space="preserve">  (иное уполномоченное лицо)</t>
    </r>
  </si>
  <si>
    <t>Матузкова Анна Александровна</t>
  </si>
  <si>
    <t>дш</t>
  </si>
  <si>
    <t>(подпись)</t>
  </si>
  <si>
    <t>Ф.И.О.</t>
  </si>
  <si>
    <t>"23" сентября 2024 г.</t>
  </si>
  <si>
    <t>М. П.</t>
  </si>
  <si>
    <t>Исполнитель ФИО (полностью)        Матузкова Анна Александровна</t>
  </si>
  <si>
    <t>тел. +7( 949)3175202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</si>
</sst>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vertAlign val="superscript"/>
      <sz val="12"/>
      <name val="Times New Roman"/>
      <charset val="204"/>
    </font>
    <font>
      <sz val="9"/>
      <name val="Times New Roman"/>
      <charset val="204"/>
    </font>
    <font>
      <vertAlign val="superscript"/>
      <sz val="1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  <font>
      <sz val="8"/>
      <name val="Times New Roman"/>
      <charset val="204"/>
    </font>
    <font>
      <sz val="14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3" applyNumberFormat="0" applyAlignment="0" applyProtection="0">
      <alignment vertical="center"/>
    </xf>
    <xf numFmtId="0" fontId="22" fillId="5" borderId="44" applyNumberFormat="0" applyAlignment="0" applyProtection="0">
      <alignment vertical="center"/>
    </xf>
    <xf numFmtId="0" fontId="23" fillId="5" borderId="43" applyNumberFormat="0" applyAlignment="0" applyProtection="0">
      <alignment vertical="center"/>
    </xf>
    <xf numFmtId="0" fontId="24" fillId="6" borderId="45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180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180" fontId="5" fillId="0" borderId="0" xfId="0" applyNumberFormat="1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18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0" fontId="7" fillId="0" borderId="0" xfId="0" applyNumberFormat="1" applyFont="1" applyAlignment="1">
      <alignment horizontal="right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180" fontId="2" fillId="0" borderId="17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80" fontId="2" fillId="0" borderId="18" xfId="0" applyNumberFormat="1" applyFont="1" applyBorder="1" applyAlignment="1">
      <alignment horizontal="center" vertical="center" wrapText="1"/>
    </xf>
    <xf numFmtId="180" fontId="2" fillId="0" borderId="18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80" fontId="9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25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180" fontId="2" fillId="0" borderId="8" xfId="0" applyNumberFormat="1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180" fontId="2" fillId="0" borderId="30" xfId="0" applyNumberFormat="1" applyFont="1" applyBorder="1" applyAlignment="1">
      <alignment horizontal="center" vertical="center" wrapText="1"/>
    </xf>
    <xf numFmtId="180" fontId="2" fillId="0" borderId="31" xfId="0" applyNumberFormat="1" applyFont="1" applyBorder="1" applyAlignment="1">
      <alignment horizontal="center" vertical="center" wrapText="1"/>
    </xf>
    <xf numFmtId="180" fontId="2" fillId="0" borderId="29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80" fontId="2" fillId="0" borderId="0" xfId="0" applyNumberFormat="1" applyFont="1" applyAlignment="1">
      <alignment horizontal="center" vertical="center" wrapText="1"/>
    </xf>
    <xf numFmtId="180" fontId="2" fillId="0" borderId="32" xfId="0" applyNumberFormat="1" applyFont="1" applyBorder="1" applyAlignment="1">
      <alignment horizontal="center" vertical="center" wrapText="1"/>
    </xf>
    <xf numFmtId="180" fontId="2" fillId="0" borderId="27" xfId="0" applyNumberFormat="1" applyFont="1" applyBorder="1" applyAlignment="1">
      <alignment horizontal="center" vertical="center" wrapText="1"/>
    </xf>
    <xf numFmtId="180" fontId="2" fillId="0" borderId="23" xfId="0" applyNumberFormat="1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/>
    </xf>
    <xf numFmtId="180" fontId="9" fillId="0" borderId="2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center" vertical="center"/>
    </xf>
    <xf numFmtId="0" fontId="9" fillId="0" borderId="0" xfId="0" applyFont="1"/>
    <xf numFmtId="180" fontId="2" fillId="0" borderId="0" xfId="0" applyNumberFormat="1" applyFont="1" applyAlignment="1">
      <alignment vertical="center"/>
    </xf>
    <xf numFmtId="180" fontId="2" fillId="0" borderId="0" xfId="0" applyNumberFormat="1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16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0" fontId="2" fillId="0" borderId="16" xfId="0" applyNumberFormat="1" applyFont="1" applyBorder="1" applyAlignment="1">
      <alignment horizontal="center" vertical="center" wrapText="1"/>
    </xf>
    <xf numFmtId="180" fontId="2" fillId="0" borderId="17" xfId="0" applyNumberFormat="1" applyFont="1" applyBorder="1" applyAlignment="1">
      <alignment horizontal="center" vertical="center" wrapText="1"/>
    </xf>
    <xf numFmtId="180" fontId="2" fillId="0" borderId="3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view="pageBreakPreview" zoomScaleNormal="100" workbookViewId="0">
      <selection activeCell="H15" sqref="H15:J15"/>
    </sheetView>
  </sheetViews>
  <sheetFormatPr defaultColWidth="9" defaultRowHeight="15.75"/>
  <cols>
    <col min="1" max="1" width="26.1428571428571" style="2" customWidth="1"/>
    <col min="2" max="2" width="17" style="2" customWidth="1"/>
    <col min="3" max="3" width="9.28571428571429" style="2" customWidth="1"/>
    <col min="4" max="4" width="16.5714285714286" style="2" customWidth="1"/>
    <col min="5" max="6" width="19.4285714285714" style="2" customWidth="1"/>
    <col min="7" max="7" width="14" style="2" customWidth="1"/>
    <col min="8" max="9" width="14" style="3" customWidth="1"/>
    <col min="10" max="10" width="16.1428571428571" style="2" customWidth="1"/>
    <col min="13" max="13" width="12.1428571428571" customWidth="1"/>
  </cols>
  <sheetData>
    <row r="1" ht="56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6"/>
      <c r="B4" s="6"/>
      <c r="C4" s="6"/>
      <c r="D4" s="2" t="s">
        <v>2</v>
      </c>
      <c r="H4" s="7"/>
      <c r="I4" s="7"/>
      <c r="J4" s="112"/>
    </row>
    <row r="5" ht="18.75" customHeight="1" spans="1:10">
      <c r="A5" s="8"/>
      <c r="B5" s="9"/>
      <c r="C5" s="9"/>
      <c r="D5" s="9"/>
      <c r="E5" s="9"/>
      <c r="F5" s="10"/>
      <c r="G5" s="11"/>
      <c r="H5" s="7"/>
      <c r="I5" s="7"/>
      <c r="J5" s="113" t="s">
        <v>3</v>
      </c>
    </row>
    <row r="6" ht="42" customHeight="1" spans="1:10">
      <c r="A6" s="12" t="s">
        <v>4</v>
      </c>
      <c r="B6" s="13" t="s">
        <v>5</v>
      </c>
      <c r="C6" s="13"/>
      <c r="D6" s="13"/>
      <c r="E6" s="13"/>
      <c r="F6" s="13"/>
      <c r="G6" s="13"/>
      <c r="H6" s="14" t="s">
        <v>6</v>
      </c>
      <c r="I6" s="14"/>
      <c r="J6" s="114">
        <v>824</v>
      </c>
    </row>
    <row r="7" ht="57" customHeight="1" spans="1:10">
      <c r="A7" s="12" t="s">
        <v>7</v>
      </c>
      <c r="B7" s="13" t="s">
        <v>8</v>
      </c>
      <c r="C7" s="13"/>
      <c r="D7" s="13"/>
      <c r="E7" s="13"/>
      <c r="F7" s="13"/>
      <c r="G7" s="13"/>
      <c r="H7" s="14" t="s">
        <v>6</v>
      </c>
      <c r="I7" s="14"/>
      <c r="J7" s="72" t="s">
        <v>9</v>
      </c>
    </row>
    <row r="8" ht="54" customHeight="1" spans="1:10">
      <c r="A8" s="15" t="s">
        <v>10</v>
      </c>
      <c r="B8" s="13" t="s">
        <v>8</v>
      </c>
      <c r="C8" s="13"/>
      <c r="D8" s="13"/>
      <c r="E8" s="13"/>
      <c r="F8" s="13"/>
      <c r="G8" s="13"/>
      <c r="H8" s="14" t="s">
        <v>6</v>
      </c>
      <c r="I8" s="14"/>
      <c r="J8" s="72" t="s">
        <v>9</v>
      </c>
    </row>
    <row r="9" ht="17.25" customHeight="1" spans="1:10">
      <c r="A9" s="12" t="s">
        <v>11</v>
      </c>
      <c r="B9" s="13" t="s">
        <v>12</v>
      </c>
      <c r="C9" s="13"/>
      <c r="D9" s="13"/>
      <c r="E9" s="13"/>
      <c r="F9" s="13"/>
      <c r="G9" s="13"/>
      <c r="H9" s="7"/>
      <c r="I9" s="7"/>
      <c r="J9" s="115"/>
    </row>
    <row r="10" ht="30.75" customHeight="1" spans="1:10">
      <c r="A10" s="15" t="s">
        <v>13</v>
      </c>
      <c r="B10" s="13" t="s">
        <v>14</v>
      </c>
      <c r="C10" s="13"/>
      <c r="D10" s="13"/>
      <c r="E10" s="13"/>
      <c r="F10" s="13"/>
      <c r="G10" s="13"/>
      <c r="H10" s="14" t="s">
        <v>15</v>
      </c>
      <c r="I10" s="14"/>
      <c r="J10" s="116" t="s">
        <v>16</v>
      </c>
    </row>
    <row r="11" ht="17.25" customHeight="1" spans="1:10">
      <c r="A11" s="12" t="s">
        <v>17</v>
      </c>
      <c r="B11" s="13" t="s">
        <v>18</v>
      </c>
      <c r="C11" s="13"/>
      <c r="D11" s="13"/>
      <c r="E11" s="13"/>
      <c r="F11" s="13"/>
      <c r="G11" s="13"/>
      <c r="H11" s="7"/>
      <c r="I11" s="7"/>
      <c r="J11" s="117" t="s">
        <v>19</v>
      </c>
    </row>
    <row r="12" spans="1:10">
      <c r="A12" s="16"/>
      <c r="B12" s="17" t="s">
        <v>20</v>
      </c>
      <c r="C12" s="18"/>
      <c r="D12" s="18"/>
      <c r="E12" s="18"/>
      <c r="F12" s="18"/>
      <c r="G12" s="18"/>
      <c r="H12" s="7"/>
      <c r="I12" s="7"/>
      <c r="J12" s="118"/>
    </row>
    <row r="13" spans="1:10">
      <c r="A13" s="18"/>
      <c r="B13" s="18"/>
      <c r="C13" s="18"/>
      <c r="D13" s="18"/>
      <c r="E13" s="6"/>
      <c r="F13" s="6"/>
      <c r="G13" s="6"/>
      <c r="H13" s="19"/>
      <c r="I13" s="19"/>
      <c r="J13" s="119"/>
    </row>
    <row r="14" spans="1:10">
      <c r="A14" s="20" t="s">
        <v>21</v>
      </c>
      <c r="B14" s="20" t="s">
        <v>22</v>
      </c>
      <c r="C14" s="20"/>
      <c r="D14" s="20"/>
      <c r="E14" s="20"/>
      <c r="F14" s="20"/>
      <c r="G14" s="20"/>
      <c r="H14" s="21" t="s">
        <v>23</v>
      </c>
      <c r="I14" s="21"/>
      <c r="J14" s="21"/>
    </row>
    <row r="15" ht="32.25" customHeight="1" spans="1:10">
      <c r="A15" s="20" t="s">
        <v>24</v>
      </c>
      <c r="B15" s="22" t="s">
        <v>25</v>
      </c>
      <c r="C15" s="22"/>
      <c r="D15" s="22"/>
      <c r="E15" s="22"/>
      <c r="F15" s="22"/>
      <c r="G15" s="22"/>
      <c r="H15" s="23">
        <f>I27+J41+F47+G69</f>
        <v>2757363.2412</v>
      </c>
      <c r="I15" s="23"/>
      <c r="J15" s="23"/>
    </row>
    <row r="16" ht="6" customHeight="1" spans="1:10">
      <c r="A16" s="24"/>
      <c r="B16" s="24"/>
      <c r="C16" s="24"/>
      <c r="D16" s="24"/>
      <c r="E16" s="24"/>
      <c r="F16" s="24"/>
      <c r="G16" s="24"/>
      <c r="H16" s="24"/>
      <c r="I16" s="24"/>
      <c r="J16" s="119"/>
    </row>
    <row r="17" ht="11.25" customHeight="1" spans="1:10">
      <c r="A17" s="24"/>
      <c r="B17" s="24"/>
      <c r="C17" s="24"/>
      <c r="D17" s="24"/>
      <c r="E17" s="24"/>
      <c r="F17" s="24"/>
      <c r="G17" s="24"/>
      <c r="H17" s="24"/>
      <c r="I17" s="24"/>
      <c r="J17" s="119"/>
    </row>
    <row r="18" ht="42" customHeight="1" spans="1:10">
      <c r="A18" s="5" t="s">
        <v>26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ht="52.5" customHeight="1" spans="1:10">
      <c r="A20" s="26" t="s">
        <v>27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8:10">
      <c r="H21" s="27"/>
      <c r="I21" s="27"/>
      <c r="J21" s="27"/>
    </row>
    <row r="22" ht="29.25" customHeight="1" spans="1:9">
      <c r="A22" s="28" t="s">
        <v>28</v>
      </c>
      <c r="B22" s="28" t="s">
        <v>29</v>
      </c>
      <c r="C22" s="28" t="s">
        <v>30</v>
      </c>
      <c r="D22" s="28" t="s">
        <v>31</v>
      </c>
      <c r="E22" s="29" t="s">
        <v>32</v>
      </c>
      <c r="F22" s="29"/>
      <c r="G22" s="29"/>
      <c r="H22" s="29"/>
      <c r="I22" s="120" t="s">
        <v>33</v>
      </c>
    </row>
    <row r="23" customHeight="1" spans="1:9">
      <c r="A23" s="30"/>
      <c r="B23" s="30"/>
      <c r="C23" s="30"/>
      <c r="D23" s="30"/>
      <c r="E23" s="29"/>
      <c r="F23" s="29"/>
      <c r="G23" s="29"/>
      <c r="H23" s="29"/>
      <c r="I23" s="121"/>
    </row>
    <row r="24" customHeight="1" spans="1:9">
      <c r="A24" s="31"/>
      <c r="B24" s="31"/>
      <c r="C24" s="31"/>
      <c r="D24" s="31"/>
      <c r="E24" s="29" t="s">
        <v>34</v>
      </c>
      <c r="F24" s="29" t="s">
        <v>35</v>
      </c>
      <c r="G24" s="29" t="s">
        <v>36</v>
      </c>
      <c r="H24" s="29" t="s">
        <v>37</v>
      </c>
      <c r="I24" s="122"/>
    </row>
    <row r="25" customHeight="1" spans="1:9">
      <c r="A25" s="31">
        <v>1</v>
      </c>
      <c r="B25" s="31">
        <v>2</v>
      </c>
      <c r="C25" s="31">
        <v>3</v>
      </c>
      <c r="D25" s="31">
        <v>4</v>
      </c>
      <c r="E25" s="29">
        <v>5</v>
      </c>
      <c r="F25" s="29">
        <v>6</v>
      </c>
      <c r="G25" s="29">
        <v>7</v>
      </c>
      <c r="H25" s="29">
        <v>8</v>
      </c>
      <c r="I25" s="76">
        <v>9</v>
      </c>
    </row>
    <row r="26" ht="31.5" customHeight="1" spans="1:9">
      <c r="A26" s="32" t="s">
        <v>38</v>
      </c>
      <c r="B26" s="32"/>
      <c r="C26" s="33" t="s">
        <v>39</v>
      </c>
      <c r="D26" s="34">
        <v>1</v>
      </c>
      <c r="E26" s="35">
        <v>5000</v>
      </c>
      <c r="F26" s="35">
        <v>5000</v>
      </c>
      <c r="G26" s="35">
        <v>5000</v>
      </c>
      <c r="H26" s="36">
        <v>5000</v>
      </c>
      <c r="I26" s="81">
        <f>E26+F26+G26+H26</f>
        <v>20000</v>
      </c>
    </row>
    <row r="27" s="1" customFormat="1" ht="34.5" customHeight="1" spans="1:9">
      <c r="A27" s="37" t="s">
        <v>40</v>
      </c>
      <c r="B27" s="37"/>
      <c r="C27" s="38" t="s">
        <v>41</v>
      </c>
      <c r="D27" s="39">
        <f>SUM(D26:D26)</f>
        <v>1</v>
      </c>
      <c r="E27" s="40" t="s">
        <v>41</v>
      </c>
      <c r="F27" s="40" t="s">
        <v>41</v>
      </c>
      <c r="G27" s="40" t="s">
        <v>41</v>
      </c>
      <c r="H27" s="40" t="s">
        <v>41</v>
      </c>
      <c r="I27" s="39">
        <f>SUM(I26:I26)</f>
        <v>20000</v>
      </c>
    </row>
    <row r="28" ht="27.75" customHeight="1" spans="1:10">
      <c r="A28" s="25"/>
      <c r="B28" s="25"/>
      <c r="C28" s="25"/>
      <c r="D28" s="41"/>
      <c r="E28" s="41"/>
      <c r="F28" s="41"/>
      <c r="G28" s="41"/>
      <c r="H28" s="41"/>
      <c r="I28" s="41"/>
      <c r="J28" s="41"/>
    </row>
    <row r="29" ht="48.75" customHeight="1" spans="1:10">
      <c r="A29" s="26" t="s">
        <v>42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5"/>
      <c r="B30" s="25"/>
      <c r="C30" s="25"/>
      <c r="D30" s="25"/>
      <c r="E30" s="25"/>
      <c r="F30" s="25"/>
      <c r="G30" s="25"/>
      <c r="H30" s="42"/>
      <c r="I30" s="42"/>
      <c r="J30" s="42"/>
    </row>
    <row r="31" ht="25.5" customHeight="1" spans="1:10">
      <c r="A31" s="43" t="s">
        <v>28</v>
      </c>
      <c r="B31" s="43" t="s">
        <v>29</v>
      </c>
      <c r="C31" s="43" t="s">
        <v>30</v>
      </c>
      <c r="D31" s="44" t="s">
        <v>43</v>
      </c>
      <c r="E31" s="45" t="s">
        <v>44</v>
      </c>
      <c r="F31" s="46"/>
      <c r="G31" s="46"/>
      <c r="H31" s="46"/>
      <c r="I31" s="120"/>
      <c r="J31" s="73" t="s">
        <v>45</v>
      </c>
    </row>
    <row r="32" spans="1:10">
      <c r="A32" s="47"/>
      <c r="B32" s="47"/>
      <c r="C32" s="48"/>
      <c r="D32" s="47"/>
      <c r="E32" s="49" t="s">
        <v>46</v>
      </c>
      <c r="F32" s="50"/>
      <c r="G32" s="51"/>
      <c r="H32" s="51"/>
      <c r="I32" s="29"/>
      <c r="J32" s="121"/>
    </row>
    <row r="33" ht="51.75" customHeight="1" spans="1:10">
      <c r="A33" s="52"/>
      <c r="B33" s="52"/>
      <c r="C33" s="52"/>
      <c r="D33" s="52"/>
      <c r="E33" s="53"/>
      <c r="F33" s="29" t="s">
        <v>34</v>
      </c>
      <c r="G33" s="29" t="s">
        <v>35</v>
      </c>
      <c r="H33" s="54" t="s">
        <v>36</v>
      </c>
      <c r="I33" s="29" t="s">
        <v>37</v>
      </c>
      <c r="J33" s="122"/>
    </row>
    <row r="34" spans="1:10">
      <c r="A34" s="29">
        <v>1</v>
      </c>
      <c r="B34" s="29">
        <v>2</v>
      </c>
      <c r="C34" s="29">
        <v>3</v>
      </c>
      <c r="D34" s="29">
        <v>4</v>
      </c>
      <c r="E34" s="29">
        <v>5</v>
      </c>
      <c r="F34" s="29">
        <v>6</v>
      </c>
      <c r="G34" s="29">
        <v>7</v>
      </c>
      <c r="H34" s="54">
        <v>8</v>
      </c>
      <c r="I34" s="29"/>
      <c r="J34" s="76">
        <v>9</v>
      </c>
    </row>
    <row r="35" spans="1:10">
      <c r="A35" s="55" t="s">
        <v>47</v>
      </c>
      <c r="B35" s="56" t="s">
        <v>48</v>
      </c>
      <c r="C35" s="57" t="s">
        <v>39</v>
      </c>
      <c r="D35" s="35">
        <v>11</v>
      </c>
      <c r="E35" s="35">
        <v>263830.6</v>
      </c>
      <c r="F35" s="35">
        <v>110000</v>
      </c>
      <c r="G35" s="35">
        <v>110000</v>
      </c>
      <c r="H35" s="58">
        <v>110000</v>
      </c>
      <c r="I35" s="36">
        <v>110000</v>
      </c>
      <c r="J35" s="81">
        <f>E35+F35+G35+H35+I35</f>
        <v>703830.6</v>
      </c>
    </row>
    <row r="36" spans="1:10">
      <c r="A36" s="55" t="s">
        <v>49</v>
      </c>
      <c r="B36" s="59"/>
      <c r="C36" s="60" t="s">
        <v>50</v>
      </c>
      <c r="D36" s="35"/>
      <c r="E36" s="35"/>
      <c r="F36" s="35"/>
      <c r="G36" s="35"/>
      <c r="H36" s="58"/>
      <c r="I36" s="36"/>
      <c r="J36" s="81">
        <f t="shared" ref="J36:J40" si="0">E36+F36+G36+H36+I36</f>
        <v>0</v>
      </c>
    </row>
    <row r="37" spans="1:10">
      <c r="A37" s="55"/>
      <c r="B37" s="59"/>
      <c r="C37" s="60" t="s">
        <v>51</v>
      </c>
      <c r="D37" s="35"/>
      <c r="E37" s="35"/>
      <c r="F37" s="35"/>
      <c r="G37" s="35"/>
      <c r="H37" s="58"/>
      <c r="I37" s="36"/>
      <c r="J37" s="81">
        <f t="shared" si="0"/>
        <v>0</v>
      </c>
    </row>
    <row r="38" spans="1:10">
      <c r="A38" s="55"/>
      <c r="B38" s="59"/>
      <c r="C38" s="60"/>
      <c r="D38" s="35"/>
      <c r="E38" s="35"/>
      <c r="F38" s="35"/>
      <c r="G38" s="35"/>
      <c r="H38" s="58"/>
      <c r="I38" s="36"/>
      <c r="J38" s="81">
        <f t="shared" si="0"/>
        <v>0</v>
      </c>
    </row>
    <row r="39" spans="1:10">
      <c r="A39" s="55"/>
      <c r="B39" s="59"/>
      <c r="C39" s="60"/>
      <c r="D39" s="35"/>
      <c r="E39" s="35"/>
      <c r="F39" s="35"/>
      <c r="G39" s="35"/>
      <c r="H39" s="58"/>
      <c r="I39" s="36"/>
      <c r="J39" s="81">
        <f t="shared" si="0"/>
        <v>0</v>
      </c>
    </row>
    <row r="40" s="1" customFormat="1" spans="1:13">
      <c r="A40" s="61"/>
      <c r="B40" s="62"/>
      <c r="C40" s="60"/>
      <c r="D40" s="63"/>
      <c r="E40" s="64"/>
      <c r="F40" s="64"/>
      <c r="G40" s="64"/>
      <c r="H40" s="65"/>
      <c r="I40" s="36"/>
      <c r="J40" s="81">
        <f t="shared" si="0"/>
        <v>0</v>
      </c>
      <c r="K40"/>
      <c r="L40"/>
      <c r="M40"/>
    </row>
    <row r="41" s="1" customFormat="1" ht="30.75" customHeight="1" spans="1:10">
      <c r="A41" s="66" t="s">
        <v>40</v>
      </c>
      <c r="B41" s="67"/>
      <c r="C41" s="38" t="s">
        <v>41</v>
      </c>
      <c r="D41" s="68">
        <f>SUM(D35:D40)</f>
        <v>11</v>
      </c>
      <c r="E41" s="39" t="s">
        <v>41</v>
      </c>
      <c r="F41" s="39" t="s">
        <v>41</v>
      </c>
      <c r="G41" s="39" t="s">
        <v>41</v>
      </c>
      <c r="H41" s="69" t="s">
        <v>41</v>
      </c>
      <c r="I41" s="123"/>
      <c r="J41" s="124">
        <f>SUM(J35:J40)</f>
        <v>703830.6</v>
      </c>
    </row>
    <row r="42" s="1" customFormat="1" ht="22.5" customHeight="1" spans="1:10">
      <c r="A42" s="70"/>
      <c r="B42" s="70"/>
      <c r="C42" s="25"/>
      <c r="D42" s="71"/>
      <c r="E42" s="42"/>
      <c r="F42" s="42"/>
      <c r="G42" s="42"/>
      <c r="H42" s="42"/>
      <c r="I42" s="42"/>
      <c r="J42" s="71"/>
    </row>
    <row r="43" ht="28.5" customHeight="1" spans="1:10">
      <c r="A43" s="26" t="s">
        <v>52</v>
      </c>
      <c r="B43" s="26"/>
      <c r="C43" s="26"/>
      <c r="D43" s="26"/>
      <c r="E43" s="26"/>
      <c r="F43" s="26"/>
      <c r="G43" s="26"/>
      <c r="H43" s="26"/>
      <c r="I43" s="26"/>
      <c r="J43" s="26"/>
    </row>
    <row r="44" ht="9" customHeight="1" spans="8:10">
      <c r="H44" s="27"/>
      <c r="I44" s="27"/>
      <c r="J44" s="27"/>
    </row>
    <row r="45" ht="54.75" customHeight="1" spans="1:10">
      <c r="A45" s="28" t="s">
        <v>53</v>
      </c>
      <c r="B45" s="28" t="s">
        <v>30</v>
      </c>
      <c r="C45" s="72" t="s">
        <v>54</v>
      </c>
      <c r="D45" s="72"/>
      <c r="E45" s="72"/>
      <c r="F45" s="72" t="s">
        <v>55</v>
      </c>
      <c r="G45" s="72"/>
      <c r="H45" s="72"/>
      <c r="I45" s="125"/>
      <c r="J45" s="15"/>
    </row>
    <row r="46" ht="15" customHeight="1" spans="1:10">
      <c r="A46" s="72">
        <v>1</v>
      </c>
      <c r="B46" s="73">
        <v>2</v>
      </c>
      <c r="C46" s="74">
        <v>3</v>
      </c>
      <c r="D46" s="75"/>
      <c r="E46" s="76"/>
      <c r="F46" s="72">
        <v>4</v>
      </c>
      <c r="G46" s="72"/>
      <c r="H46" s="72"/>
      <c r="I46" s="125"/>
      <c r="J46" s="15"/>
    </row>
    <row r="47" s="1" customFormat="1" ht="63" spans="1:10">
      <c r="A47" s="77" t="s">
        <v>56</v>
      </c>
      <c r="B47" s="78" t="s">
        <v>39</v>
      </c>
      <c r="C47" s="79">
        <f>C48+C49</f>
        <v>723830.6</v>
      </c>
      <c r="D47" s="80"/>
      <c r="E47" s="81"/>
      <c r="F47" s="82">
        <f>F48+F49</f>
        <v>218596.8412</v>
      </c>
      <c r="G47" s="82"/>
      <c r="H47" s="82"/>
      <c r="I47" s="126"/>
      <c r="J47" s="127"/>
    </row>
    <row r="48" spans="1:10">
      <c r="A48" s="83" t="s">
        <v>57</v>
      </c>
      <c r="B48" s="78" t="s">
        <v>50</v>
      </c>
      <c r="C48" s="79">
        <v>20000</v>
      </c>
      <c r="D48" s="80"/>
      <c r="E48" s="81"/>
      <c r="F48" s="82">
        <f>C48*30.2/100</f>
        <v>6040</v>
      </c>
      <c r="G48" s="82"/>
      <c r="H48" s="82"/>
      <c r="I48" s="126"/>
      <c r="J48" s="128"/>
    </row>
    <row r="49" ht="31.5" spans="1:10">
      <c r="A49" s="84" t="s">
        <v>58</v>
      </c>
      <c r="B49" s="85" t="s">
        <v>51</v>
      </c>
      <c r="C49" s="79">
        <v>703830.6</v>
      </c>
      <c r="D49" s="80"/>
      <c r="E49" s="81"/>
      <c r="F49" s="82">
        <f>C49*30.2/100</f>
        <v>212556.8412</v>
      </c>
      <c r="G49" s="82"/>
      <c r="H49" s="82"/>
      <c r="I49" s="126"/>
      <c r="J49" s="128"/>
    </row>
    <row r="50" spans="1:10">
      <c r="A50" s="15"/>
      <c r="B50" s="15"/>
      <c r="C50" s="86"/>
      <c r="D50" s="86"/>
      <c r="E50" s="86"/>
      <c r="F50" s="86"/>
      <c r="G50" s="86"/>
      <c r="H50" s="86"/>
      <c r="I50" s="86"/>
      <c r="J50" s="128"/>
    </row>
    <row r="51" ht="42.95" customHeight="1" spans="1:10">
      <c r="A51" s="5" t="s">
        <v>59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15"/>
      <c r="B52" s="15"/>
      <c r="C52" s="86"/>
      <c r="D52" s="86"/>
      <c r="E52" s="86"/>
      <c r="F52" s="86"/>
      <c r="G52" s="86"/>
      <c r="H52" s="86"/>
      <c r="I52" s="86"/>
      <c r="J52" s="128"/>
    </row>
    <row r="53" spans="1:10">
      <c r="A53" s="26" t="s">
        <v>60</v>
      </c>
      <c r="B53" s="26"/>
      <c r="C53" s="26"/>
      <c r="D53" s="26"/>
      <c r="E53" s="26"/>
      <c r="F53" s="26"/>
      <c r="G53" s="26"/>
      <c r="H53"/>
      <c r="I53"/>
      <c r="J53"/>
    </row>
    <row r="54" ht="9" customHeight="1" spans="1:10">
      <c r="A54" s="87"/>
      <c r="B54" s="87"/>
      <c r="C54" s="88"/>
      <c r="D54" s="88"/>
      <c r="E54" s="89"/>
      <c r="F54" s="89"/>
      <c r="G54" s="89"/>
      <c r="H54"/>
      <c r="I54"/>
      <c r="J54"/>
    </row>
    <row r="55" ht="47.25" spans="1:10">
      <c r="A55" s="29" t="s">
        <v>61</v>
      </c>
      <c r="B55" s="29" t="s">
        <v>62</v>
      </c>
      <c r="C55" s="29" t="s">
        <v>63</v>
      </c>
      <c r="D55" s="90" t="s">
        <v>64</v>
      </c>
      <c r="E55" s="72" t="s">
        <v>65</v>
      </c>
      <c r="F55" s="48" t="s">
        <v>66</v>
      </c>
      <c r="G55" s="72" t="s">
        <v>67</v>
      </c>
      <c r="H55" s="72" t="s">
        <v>68</v>
      </c>
      <c r="I55" s="125"/>
      <c r="J55"/>
    </row>
    <row r="56" spans="1:10">
      <c r="A56" s="29">
        <v>1</v>
      </c>
      <c r="B56" s="29">
        <v>2</v>
      </c>
      <c r="C56" s="29">
        <v>3</v>
      </c>
      <c r="D56" s="29">
        <v>4</v>
      </c>
      <c r="E56" s="91">
        <v>5</v>
      </c>
      <c r="F56" s="91">
        <v>6</v>
      </c>
      <c r="G56" s="92">
        <v>7</v>
      </c>
      <c r="H56" s="73">
        <v>8</v>
      </c>
      <c r="I56" s="125"/>
      <c r="J56"/>
    </row>
    <row r="57" spans="1:10">
      <c r="A57" s="93" t="s">
        <v>69</v>
      </c>
      <c r="B57" s="94">
        <v>244</v>
      </c>
      <c r="C57" s="94">
        <v>226</v>
      </c>
      <c r="D57" s="95" t="s">
        <v>70</v>
      </c>
      <c r="E57" s="95" t="s">
        <v>70</v>
      </c>
      <c r="F57" s="95" t="s">
        <v>70</v>
      </c>
      <c r="G57" s="95">
        <f>SUM(G58:G58)</f>
        <v>1626094.2</v>
      </c>
      <c r="H57" s="96"/>
      <c r="I57" s="129"/>
      <c r="J57"/>
    </row>
    <row r="58" ht="47.25" spans="1:10">
      <c r="A58" s="97" t="s">
        <v>71</v>
      </c>
      <c r="B58" s="98"/>
      <c r="C58" s="72"/>
      <c r="D58" s="99" t="s">
        <v>72</v>
      </c>
      <c r="E58" s="100">
        <v>4</v>
      </c>
      <c r="F58" s="101">
        <v>406523.55</v>
      </c>
      <c r="G58" s="102">
        <v>1626094.2</v>
      </c>
      <c r="H58" s="102" t="s">
        <v>73</v>
      </c>
      <c r="I58" s="129"/>
      <c r="J58"/>
    </row>
    <row r="59" ht="8.25" customHeight="1" spans="1:10">
      <c r="A59" s="103"/>
      <c r="B59" s="48"/>
      <c r="C59" s="48"/>
      <c r="D59" s="104"/>
      <c r="E59" s="104"/>
      <c r="F59" s="104"/>
      <c r="G59" s="104"/>
      <c r="H59" s="104"/>
      <c r="I59" s="104"/>
      <c r="J59"/>
    </row>
    <row r="60" ht="31.5" spans="1:10">
      <c r="A60" s="29" t="s">
        <v>61</v>
      </c>
      <c r="B60" s="29" t="s">
        <v>62</v>
      </c>
      <c r="C60" s="29" t="s">
        <v>63</v>
      </c>
      <c r="D60" s="105" t="s">
        <v>74</v>
      </c>
      <c r="E60" s="106" t="s">
        <v>75</v>
      </c>
      <c r="F60" s="106" t="s">
        <v>76</v>
      </c>
      <c r="G60" s="76" t="s">
        <v>67</v>
      </c>
      <c r="H60" s="107"/>
      <c r="I60" s="129"/>
      <c r="J60"/>
    </row>
    <row r="61" ht="31.5" spans="1:10">
      <c r="A61" s="108" t="s">
        <v>77</v>
      </c>
      <c r="B61" s="109">
        <v>244</v>
      </c>
      <c r="C61" s="110">
        <v>342</v>
      </c>
      <c r="D61" s="68">
        <f>D62</f>
        <v>30</v>
      </c>
      <c r="E61" s="68">
        <v>2370</v>
      </c>
      <c r="F61" s="68">
        <f>F62</f>
        <v>79.68</v>
      </c>
      <c r="G61" s="68">
        <f>G62</f>
        <v>188841.6</v>
      </c>
      <c r="H61" s="107" t="s">
        <v>78</v>
      </c>
      <c r="I61" s="129"/>
      <c r="J61"/>
    </row>
    <row r="62" spans="1:10">
      <c r="A62" s="111" t="s">
        <v>79</v>
      </c>
      <c r="B62" s="72"/>
      <c r="C62" s="72"/>
      <c r="D62" s="102">
        <v>30</v>
      </c>
      <c r="E62" s="102">
        <f>D62*79</f>
        <v>2370</v>
      </c>
      <c r="F62" s="102">
        <v>79.68</v>
      </c>
      <c r="G62" s="102">
        <f>F62*E62</f>
        <v>188841.6</v>
      </c>
      <c r="H62" s="102"/>
      <c r="I62" s="129"/>
      <c r="J62"/>
    </row>
    <row r="63" ht="9" customHeight="1" spans="1:10">
      <c r="A63" s="103"/>
      <c r="B63" s="48"/>
      <c r="C63" s="48"/>
      <c r="D63" s="104"/>
      <c r="E63" s="104"/>
      <c r="F63" s="104"/>
      <c r="G63" s="104"/>
      <c r="H63" s="104"/>
      <c r="I63" s="104"/>
      <c r="J63"/>
    </row>
    <row r="64" ht="47.25" spans="1:10">
      <c r="A64" s="29" t="s">
        <v>61</v>
      </c>
      <c r="B64" s="29" t="s">
        <v>62</v>
      </c>
      <c r="C64" s="29" t="s">
        <v>63</v>
      </c>
      <c r="D64" s="90" t="s">
        <v>64</v>
      </c>
      <c r="E64" s="72" t="s">
        <v>65</v>
      </c>
      <c r="F64" s="72" t="s">
        <v>66</v>
      </c>
      <c r="G64" s="72" t="s">
        <v>67</v>
      </c>
      <c r="H64" s="72" t="s">
        <v>68</v>
      </c>
      <c r="I64" s="125"/>
      <c r="J64"/>
    </row>
    <row r="65" ht="31.5" spans="1:10">
      <c r="A65" s="130" t="s">
        <v>80</v>
      </c>
      <c r="B65" s="131">
        <v>243</v>
      </c>
      <c r="C65" s="110">
        <v>225</v>
      </c>
      <c r="D65" s="132" t="s">
        <v>70</v>
      </c>
      <c r="E65" s="133" t="s">
        <v>70</v>
      </c>
      <c r="F65" s="133" t="s">
        <v>70</v>
      </c>
      <c r="G65" s="134">
        <f>SUM(G66:G66)</f>
        <v>0</v>
      </c>
      <c r="H65" s="107"/>
      <c r="I65" s="129"/>
      <c r="J65"/>
    </row>
    <row r="66" spans="1:10">
      <c r="A66" s="135"/>
      <c r="B66" s="29"/>
      <c r="C66" s="48"/>
      <c r="D66" s="136"/>
      <c r="E66" s="137"/>
      <c r="F66" s="138"/>
      <c r="G66" s="102">
        <f>F66*E66</f>
        <v>0</v>
      </c>
      <c r="H66" s="102"/>
      <c r="I66" s="129"/>
      <c r="J66"/>
    </row>
    <row r="67" spans="1:10">
      <c r="A67" s="29"/>
      <c r="B67" s="29"/>
      <c r="C67" s="29"/>
      <c r="D67" s="136"/>
      <c r="E67" s="137"/>
      <c r="F67" s="138"/>
      <c r="G67" s="102"/>
      <c r="H67" s="102"/>
      <c r="I67" s="129"/>
      <c r="J67"/>
    </row>
    <row r="68" spans="1:10">
      <c r="A68" s="29"/>
      <c r="B68" s="29"/>
      <c r="C68" s="29"/>
      <c r="D68" s="136"/>
      <c r="E68" s="137"/>
      <c r="F68" s="96"/>
      <c r="G68" s="139"/>
      <c r="H68" s="102"/>
      <c r="I68" s="129"/>
      <c r="J68"/>
    </row>
    <row r="69" spans="1:11">
      <c r="A69" s="37" t="s">
        <v>40</v>
      </c>
      <c r="B69" s="68" t="s">
        <v>41</v>
      </c>
      <c r="C69" s="39" t="s">
        <v>41</v>
      </c>
      <c r="D69" s="39" t="s">
        <v>41</v>
      </c>
      <c r="E69" s="39" t="s">
        <v>41</v>
      </c>
      <c r="F69" s="39" t="s">
        <v>41</v>
      </c>
      <c r="G69" s="39">
        <f>G57+G61+G65</f>
        <v>1814935.8</v>
      </c>
      <c r="H69" s="39"/>
      <c r="I69" s="151"/>
      <c r="J69" s="1"/>
      <c r="K69" s="1"/>
    </row>
    <row r="70" spans="1:10">
      <c r="A70" s="15"/>
      <c r="B70" s="15"/>
      <c r="C70" s="86"/>
      <c r="D70" s="86"/>
      <c r="E70" s="86"/>
      <c r="F70" s="86"/>
      <c r="G70" s="86"/>
      <c r="H70" s="86"/>
      <c r="I70" s="86"/>
      <c r="J70" s="128"/>
    </row>
    <row r="71" ht="30" customHeight="1" spans="1:10">
      <c r="A71" s="140" t="s">
        <v>81</v>
      </c>
      <c r="B71" s="140"/>
      <c r="C71" s="140"/>
      <c r="D71" s="140"/>
      <c r="E71" s="140"/>
      <c r="F71" s="140"/>
      <c r="G71" s="140"/>
      <c r="H71" s="140"/>
      <c r="I71" s="140"/>
      <c r="J71" s="140"/>
    </row>
    <row r="72" ht="10.5" customHeight="1" spans="1:10">
      <c r="A72" s="2" t="s">
        <v>82</v>
      </c>
      <c r="H72" s="27"/>
      <c r="I72" s="27"/>
      <c r="J72" s="27"/>
    </row>
    <row r="73" ht="41.25" customHeight="1" spans="1:10">
      <c r="A73" s="28" t="s">
        <v>53</v>
      </c>
      <c r="B73" s="54" t="s">
        <v>83</v>
      </c>
      <c r="C73" s="72" t="s">
        <v>84</v>
      </c>
      <c r="D73" s="72"/>
      <c r="E73" s="72"/>
      <c r="F73" s="72"/>
      <c r="G73" s="18"/>
      <c r="H73" s="48"/>
      <c r="I73" s="48"/>
      <c r="J73" s="48"/>
    </row>
    <row r="74" spans="1:10">
      <c r="A74" s="141" t="s">
        <v>24</v>
      </c>
      <c r="B74" s="142">
        <v>2</v>
      </c>
      <c r="C74" s="141">
        <v>3</v>
      </c>
      <c r="D74" s="141"/>
      <c r="E74" s="141"/>
      <c r="F74" s="141"/>
      <c r="G74" s="143"/>
      <c r="H74" s="27"/>
      <c r="I74" s="27"/>
      <c r="J74" s="27"/>
    </row>
    <row r="75" ht="27.75" customHeight="1" spans="1:10">
      <c r="A75" s="83" t="s">
        <v>85</v>
      </c>
      <c r="B75" s="78" t="s">
        <v>39</v>
      </c>
      <c r="C75" s="114" t="s">
        <v>86</v>
      </c>
      <c r="D75" s="114"/>
      <c r="E75" s="114"/>
      <c r="F75" s="114"/>
      <c r="G75" s="144"/>
      <c r="H75" s="145"/>
      <c r="I75" s="145"/>
      <c r="J75" s="145"/>
    </row>
    <row r="76" spans="1:10">
      <c r="A76" s="25"/>
      <c r="B76" s="25"/>
      <c r="C76" s="25"/>
      <c r="D76" s="25"/>
      <c r="E76" s="25"/>
      <c r="F76" s="25"/>
      <c r="G76" s="25"/>
      <c r="H76" s="42"/>
      <c r="I76" s="42"/>
      <c r="J76" s="42"/>
    </row>
    <row r="77" ht="31.5" spans="1:10">
      <c r="A77" s="146" t="s">
        <v>87</v>
      </c>
      <c r="B77" s="12"/>
      <c r="C77" s="12"/>
      <c r="D77" s="147"/>
      <c r="E77" s="147"/>
      <c r="F77" s="18"/>
      <c r="G77" s="148" t="s">
        <v>88</v>
      </c>
      <c r="H77" s="149"/>
      <c r="I77" s="152"/>
      <c r="J77" s="42"/>
    </row>
    <row r="78" spans="1:10">
      <c r="A78" s="25" t="s">
        <v>89</v>
      </c>
      <c r="B78" s="25"/>
      <c r="C78" s="25"/>
      <c r="D78" s="150" t="s">
        <v>90</v>
      </c>
      <c r="E78" s="150"/>
      <c r="F78" s="150"/>
      <c r="G78" s="150" t="s">
        <v>91</v>
      </c>
      <c r="H78" s="150"/>
      <c r="I78" s="150"/>
      <c r="J78" s="42"/>
    </row>
    <row r="79" spans="1:10">
      <c r="A79" s="25"/>
      <c r="B79" s="25"/>
      <c r="C79" s="25"/>
      <c r="D79" s="25"/>
      <c r="E79" s="25"/>
      <c r="F79" s="25"/>
      <c r="G79" s="25"/>
      <c r="H79" s="42"/>
      <c r="I79" s="42"/>
      <c r="J79" s="42"/>
    </row>
    <row r="80" spans="1:1">
      <c r="A80" s="2" t="s">
        <v>92</v>
      </c>
    </row>
    <row r="81" spans="1:3">
      <c r="A81" s="6" t="s">
        <v>93</v>
      </c>
      <c r="B81" s="6"/>
      <c r="C81" s="6"/>
    </row>
    <row r="83" spans="1:3">
      <c r="A83" s="6" t="s">
        <v>94</v>
      </c>
      <c r="B83" s="6"/>
      <c r="C83" s="6"/>
    </row>
    <row r="84" spans="1:1">
      <c r="A84" s="2" t="s">
        <v>95</v>
      </c>
    </row>
  </sheetData>
  <mergeCells count="55">
    <mergeCell ref="A1:J1"/>
    <mergeCell ref="A2:J2"/>
    <mergeCell ref="B6:G6"/>
    <mergeCell ref="B7:G7"/>
    <mergeCell ref="B8:G8"/>
    <mergeCell ref="B9:G9"/>
    <mergeCell ref="B10:G10"/>
    <mergeCell ref="B11:G11"/>
    <mergeCell ref="B14:G14"/>
    <mergeCell ref="H14:J14"/>
    <mergeCell ref="B15:G15"/>
    <mergeCell ref="H15:J15"/>
    <mergeCell ref="A18:J18"/>
    <mergeCell ref="A20:J20"/>
    <mergeCell ref="A27:B27"/>
    <mergeCell ref="A29:J29"/>
    <mergeCell ref="E31:I31"/>
    <mergeCell ref="F32:H32"/>
    <mergeCell ref="A41:B41"/>
    <mergeCell ref="A43:J43"/>
    <mergeCell ref="H44:J44"/>
    <mergeCell ref="C45:E45"/>
    <mergeCell ref="F45:H45"/>
    <mergeCell ref="C46:E46"/>
    <mergeCell ref="F46:H46"/>
    <mergeCell ref="C47:E47"/>
    <mergeCell ref="F47:H47"/>
    <mergeCell ref="C48:E48"/>
    <mergeCell ref="F48:H48"/>
    <mergeCell ref="C49:E49"/>
    <mergeCell ref="F49:H49"/>
    <mergeCell ref="A51:J51"/>
    <mergeCell ref="A53:G53"/>
    <mergeCell ref="A71:J71"/>
    <mergeCell ref="H72:J72"/>
    <mergeCell ref="C73:F73"/>
    <mergeCell ref="H73:J73"/>
    <mergeCell ref="C74:F74"/>
    <mergeCell ref="H74:J74"/>
    <mergeCell ref="C75:F75"/>
    <mergeCell ref="D78:E78"/>
    <mergeCell ref="G78:H78"/>
    <mergeCell ref="A22:A24"/>
    <mergeCell ref="A31:A33"/>
    <mergeCell ref="B22:B24"/>
    <mergeCell ref="B31:B33"/>
    <mergeCell ref="C22:C24"/>
    <mergeCell ref="C31:C33"/>
    <mergeCell ref="D22:D24"/>
    <mergeCell ref="D31:D33"/>
    <mergeCell ref="E32:E33"/>
    <mergeCell ref="I22:I24"/>
    <mergeCell ref="J11:J12"/>
    <mergeCell ref="J31:J33"/>
    <mergeCell ref="E22:H23"/>
  </mergeCells>
  <pageMargins left="0.905511811023622" right="0.196850393700787" top="0.551181102362205" bottom="0.511811023622047" header="0.31496062992126" footer="0.31496062992126"/>
  <pageSetup paperSize="9" scale="55" fitToHeight="0" orientation="portrait" useFirstPageNumber="1"/>
  <headerFooter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Расчет(обосн) субсид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UserPT</dc:creator>
  <cp:lastModifiedBy>User</cp:lastModifiedBy>
  <cp:revision>23</cp:revision>
  <dcterms:created xsi:type="dcterms:W3CDTF">2024-07-12T07:10:00Z</dcterms:created>
  <cp:lastPrinted>2024-09-25T06:16:00Z</cp:lastPrinted>
  <dcterms:modified xsi:type="dcterms:W3CDTF">2024-10-15T16:30:25Z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AE5DE37D723C4558998A0F566DCEC1FE_12</vt:lpwstr>
  </property>
  <property fmtid="{D5CDD505-2E9C-101B-9397-08002B2CF9AE}" pid="3" name="KSOProductBuildVer">
    <vt:lpwstr>1049-12.2.0.18607</vt:lpwstr>
  </property>
</Properties>
</file>